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\Dropbox\Documents\Cherry Hills\Budget\"/>
    </mc:Choice>
  </mc:AlternateContent>
  <bookViews>
    <workbookView xWindow="0" yWindow="0" windowWidth="28800" windowHeight="12435"/>
  </bookViews>
  <sheets>
    <sheet name="Budget" sheetId="1" r:id="rId1"/>
  </sheets>
  <definedNames>
    <definedName name="_xlnm.Print_Area" localSheetId="0">Budget!$A:$C</definedName>
  </definedNames>
  <calcPr calcId="152511"/>
</workbook>
</file>

<file path=xl/calcChain.xml><?xml version="1.0" encoding="utf-8"?>
<calcChain xmlns="http://schemas.openxmlformats.org/spreadsheetml/2006/main">
  <c r="C74" i="1" l="1"/>
  <c r="C3" i="1" l="1"/>
  <c r="C4" i="1"/>
  <c r="C72" i="1"/>
  <c r="C64" i="1"/>
  <c r="C63" i="1"/>
  <c r="C60" i="1"/>
  <c r="C59" i="1"/>
  <c r="C61" i="1" s="1"/>
  <c r="C51" i="1"/>
  <c r="C46" i="1"/>
  <c r="C34" i="1"/>
  <c r="C25" i="1"/>
  <c r="C30" i="1" s="1"/>
  <c r="C18" i="1"/>
  <c r="C12" i="1"/>
  <c r="C11" i="1"/>
  <c r="C52" i="1"/>
  <c r="C65" i="1" l="1"/>
  <c r="C13" i="1"/>
  <c r="C75" i="1" s="1"/>
</calcChain>
</file>

<file path=xl/sharedStrings.xml><?xml version="1.0" encoding="utf-8"?>
<sst xmlns="http://schemas.openxmlformats.org/spreadsheetml/2006/main" count="92" uniqueCount="72">
  <si>
    <t>Income:</t>
  </si>
  <si>
    <t xml:space="preserve"> 2016 Budget</t>
  </si>
  <si>
    <t xml:space="preserve"> </t>
  </si>
  <si>
    <t>Dues - 481 home owners x $45.00</t>
  </si>
  <si>
    <t>Dues - estimate 21 residents will fail to pay x $45.00</t>
  </si>
  <si>
    <r>
      <t xml:space="preserve">Interest - </t>
    </r>
    <r>
      <rPr>
        <sz val="11"/>
        <color theme="1"/>
        <rFont val="Calibri"/>
        <family val="2"/>
        <scheme val="minor"/>
      </rPr>
      <t>CD/Savings/Grounds chk/Operations chk</t>
    </r>
  </si>
  <si>
    <t>Late Fees:</t>
  </si>
  <si>
    <t>prior to current year</t>
  </si>
  <si>
    <t>in current year - estimate 21 x $6.75</t>
  </si>
  <si>
    <t>Past Dues - prior to 2015 - estimated collection</t>
  </si>
  <si>
    <t>City Reimbursement - For mowing/weed control of fence to street grass</t>
  </si>
  <si>
    <t>Lien Release - Covenant estimate 3 x $100</t>
  </si>
  <si>
    <t>Lien Release - Dues estimate 3  x $100</t>
  </si>
  <si>
    <t>Total Income:</t>
  </si>
  <si>
    <t>Expenses:</t>
  </si>
  <si>
    <t>Admin:</t>
  </si>
  <si>
    <t>D &amp; O Insurance</t>
  </si>
  <si>
    <t>Liability Insurance</t>
  </si>
  <si>
    <t>Book Keeper (covenants, collections, taxes, admin)</t>
  </si>
  <si>
    <t>Total:</t>
  </si>
  <si>
    <t>Office Supplies:</t>
  </si>
  <si>
    <t>Misc.</t>
  </si>
  <si>
    <t>Secretary of State</t>
  </si>
  <si>
    <t>Audit financials (only perform every couple of years)</t>
  </si>
  <si>
    <t>IRS - HOA Papers</t>
  </si>
  <si>
    <r>
      <t xml:space="preserve">P.O. Box 641803 -  </t>
    </r>
    <r>
      <rPr>
        <sz val="11"/>
        <color theme="1"/>
        <rFont val="Calibri"/>
        <family val="2"/>
        <scheme val="minor"/>
      </rPr>
      <t>Post office box rental</t>
    </r>
  </si>
  <si>
    <t>Phone Line - 402-991-4002 - 12 months x $16.26</t>
  </si>
  <si>
    <t>Ink</t>
  </si>
  <si>
    <t>Paper</t>
  </si>
  <si>
    <t>Stamps</t>
  </si>
  <si>
    <t>Envelopes</t>
  </si>
  <si>
    <t>Communications:</t>
  </si>
  <si>
    <r>
      <t xml:space="preserve">Newsletter - </t>
    </r>
    <r>
      <rPr>
        <sz val="11"/>
        <color theme="1"/>
        <rFont val="Calibri"/>
        <family val="2"/>
        <scheme val="minor"/>
      </rPr>
      <t>Spring only - K-Kopy</t>
    </r>
  </si>
  <si>
    <t>By-laws/covenant copies/folders</t>
  </si>
  <si>
    <t>Grounds:</t>
  </si>
  <si>
    <t xml:space="preserve">      Entrances:</t>
  </si>
  <si>
    <r>
      <t xml:space="preserve">Fence Repair - </t>
    </r>
    <r>
      <rPr>
        <sz val="11"/>
        <color theme="1"/>
        <rFont val="Calibri"/>
        <family val="2"/>
        <scheme val="minor"/>
      </rPr>
      <t>Perimeter fence - twice a year inspection</t>
    </r>
  </si>
  <si>
    <t>Entrance Signs - Brick/Stone 5 locations</t>
  </si>
  <si>
    <r>
      <t xml:space="preserve">Mulch - </t>
    </r>
    <r>
      <rPr>
        <sz val="11"/>
        <color theme="1"/>
        <rFont val="Calibri"/>
        <family val="2"/>
        <scheme val="minor"/>
      </rPr>
      <t>spread out in entrance area</t>
    </r>
  </si>
  <si>
    <t>Tree trimming/clean-up - Entrance area (5) - growing season (9 months)</t>
  </si>
  <si>
    <t>Tree spraying - Entrance area (5)</t>
  </si>
  <si>
    <t>Replace plants, trees</t>
  </si>
  <si>
    <t>Pre-Emergent/fertilizer</t>
  </si>
  <si>
    <t>Edgeing - amended</t>
  </si>
  <si>
    <t>Misc</t>
  </si>
  <si>
    <t xml:space="preserve">      Right of way:</t>
  </si>
  <si>
    <r>
      <t xml:space="preserve">Snow Shoveling  - </t>
    </r>
    <r>
      <rPr>
        <sz val="11"/>
        <color theme="1"/>
        <rFont val="Calibri"/>
        <family val="2"/>
        <scheme val="minor"/>
      </rPr>
      <t>sidewalk on Military &amp; Ida</t>
    </r>
  </si>
  <si>
    <t>Mowing - estimate 29 x $195</t>
  </si>
  <si>
    <t>Fertilizer/pre-emergent</t>
  </si>
  <si>
    <t>Total Grounds:</t>
  </si>
  <si>
    <t>Legal:</t>
  </si>
  <si>
    <t>Attorney fees</t>
  </si>
  <si>
    <t xml:space="preserve">      Collections:</t>
  </si>
  <si>
    <t>Invoices: Postage Paid Window Envelopes (Left Window)</t>
  </si>
  <si>
    <t>Bookkeeper invoices</t>
  </si>
  <si>
    <t>Stamps (Included in envelopes)</t>
  </si>
  <si>
    <t>Reminder letters</t>
  </si>
  <si>
    <t>Lien Filings - estimate 15 x $10</t>
  </si>
  <si>
    <t>Lien Release - estimate 15 x $10</t>
  </si>
  <si>
    <t xml:space="preserve">Covenant </t>
  </si>
  <si>
    <t>Lien Filings - For non compliance - estimate 6 x $10</t>
  </si>
  <si>
    <t xml:space="preserve">      Enforcement:</t>
  </si>
  <si>
    <t>Lien Release - For compliance - estimate 6 x $10</t>
  </si>
  <si>
    <t>Social:</t>
  </si>
  <si>
    <r>
      <t xml:space="preserve">Notification Signs - </t>
    </r>
    <r>
      <rPr>
        <sz val="11"/>
        <color theme="1"/>
        <rFont val="Calibri"/>
        <family val="2"/>
        <scheme val="minor"/>
      </rPr>
      <t>reminder signs for entrances to notify of coming events</t>
    </r>
  </si>
  <si>
    <r>
      <t xml:space="preserve">Garage Sale - </t>
    </r>
    <r>
      <rPr>
        <sz val="11"/>
        <color theme="1"/>
        <rFont val="Calibri"/>
        <family val="2"/>
        <scheme val="minor"/>
      </rPr>
      <t>Newspaper add + misc</t>
    </r>
  </si>
  <si>
    <t>Monthly Board Meeting - 12 months x $20</t>
  </si>
  <si>
    <t>Annual Meeting Rent</t>
  </si>
  <si>
    <t>Annual Meeting Security</t>
  </si>
  <si>
    <t>Total Expenses:</t>
  </si>
  <si>
    <t>Budget Variance:</t>
  </si>
  <si>
    <t>Cherry Hills Home Owner's Association 2016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</si>
</sst>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8" fontId="2" fillId="0" borderId="0" xfId="0" applyNumberFormat="1" applyFont="1"/>
    <xf numFmtId="0" fontId="3" fillId="0" borderId="0" xfId="0" applyFont="1"/>
    <xf numFmtId="7" fontId="0" fillId="0" borderId="0" xfId="0" applyNumberFormat="1"/>
    <xf numFmtId="7" fontId="3" fillId="0" borderId="0" xfId="0" applyNumberFormat="1" applyFont="1"/>
    <xf numFmtId="0" fontId="0" fillId="0" borderId="0" xfId="0" applyFont="1"/>
    <xf numFmtId="3" fontId="0" fillId="0" borderId="0" xfId="0" applyNumberFormat="1" applyFont="1"/>
    <xf numFmtId="8" fontId="0" fillId="0" borderId="0" xfId="0" applyNumberFormat="1" applyFont="1"/>
    <xf numFmtId="0" fontId="0" fillId="0" borderId="0" xfId="0" applyFont="1" applyAlignment="1">
      <alignment horizontal="left" indent="2"/>
    </xf>
    <xf numFmtId="2" fontId="0" fillId="0" borderId="0" xfId="0" applyNumberFormat="1" applyFont="1" applyAlignment="1">
      <alignment horizontal="left" indent="2"/>
    </xf>
    <xf numFmtId="0" fontId="2" fillId="0" borderId="0" xfId="0" applyFont="1" applyAlignment="1">
      <alignment horizontal="left" indent="30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left" indent="2"/>
    </xf>
    <xf numFmtId="8" fontId="0" fillId="0" borderId="0" xfId="0" applyNumberFormat="1" applyFont="1" applyAlignment="1"/>
    <xf numFmtId="8" fontId="1" fillId="0" borderId="0" xfId="0" applyNumberFormat="1" applyFont="1" applyAlignment="1"/>
    <xf numFmtId="8" fontId="0" fillId="0" borderId="0" xfId="0" applyNumberFormat="1" applyAlignment="1"/>
    <xf numFmtId="8" fontId="3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tabSelected="1" topLeftCell="A47" zoomScale="85" zoomScaleNormal="85" workbookViewId="0">
      <selection activeCell="B82" sqref="B82"/>
    </sheetView>
  </sheetViews>
  <sheetFormatPr defaultRowHeight="15" x14ac:dyDescent="0.25"/>
  <cols>
    <col min="1" max="1" width="15.7109375" customWidth="1"/>
    <col min="2" max="2" width="66.42578125" customWidth="1"/>
    <col min="3" max="3" width="14.28515625" customWidth="1"/>
    <col min="4" max="4" width="10.85546875" bestFit="1" customWidth="1"/>
    <col min="5" max="5" width="9.85546875" bestFit="1" customWidth="1"/>
  </cols>
  <sheetData>
    <row r="1" spans="1:5" x14ac:dyDescent="0.25">
      <c r="A1" s="6"/>
      <c r="B1" s="1" t="s">
        <v>71</v>
      </c>
      <c r="C1" s="13">
        <v>42341</v>
      </c>
      <c r="D1" s="6"/>
    </row>
    <row r="2" spans="1:5" x14ac:dyDescent="0.25">
      <c r="A2" s="3" t="s">
        <v>0</v>
      </c>
      <c r="B2" s="6"/>
      <c r="C2" s="12" t="s">
        <v>1</v>
      </c>
      <c r="D2" s="6" t="s">
        <v>2</v>
      </c>
    </row>
    <row r="3" spans="1:5" x14ac:dyDescent="0.25">
      <c r="A3" s="6" t="s">
        <v>2</v>
      </c>
      <c r="B3" s="6" t="s">
        <v>3</v>
      </c>
      <c r="C3" s="16">
        <f>481*45</f>
        <v>21645</v>
      </c>
      <c r="D3" s="7" t="s">
        <v>2</v>
      </c>
    </row>
    <row r="4" spans="1:5" x14ac:dyDescent="0.25">
      <c r="A4" s="6"/>
      <c r="B4" s="15" t="s">
        <v>4</v>
      </c>
      <c r="C4" s="17">
        <f>21*-45</f>
        <v>-945</v>
      </c>
      <c r="D4" s="7"/>
    </row>
    <row r="5" spans="1:5" x14ac:dyDescent="0.25">
      <c r="A5" s="6" t="s">
        <v>2</v>
      </c>
      <c r="B5" s="6" t="s">
        <v>5</v>
      </c>
      <c r="C5" s="16">
        <v>5</v>
      </c>
      <c r="D5" s="8" t="s">
        <v>2</v>
      </c>
    </row>
    <row r="6" spans="1:5" x14ac:dyDescent="0.25">
      <c r="A6" s="6" t="s">
        <v>2</v>
      </c>
      <c r="B6" s="1" t="s">
        <v>6</v>
      </c>
      <c r="C6" s="18"/>
      <c r="D6" s="6"/>
    </row>
    <row r="7" spans="1:5" x14ac:dyDescent="0.25">
      <c r="A7" s="6"/>
      <c r="B7" s="9" t="s">
        <v>7</v>
      </c>
      <c r="C7" s="16">
        <v>50</v>
      </c>
      <c r="D7" s="8" t="s">
        <v>2</v>
      </c>
    </row>
    <row r="8" spans="1:5" x14ac:dyDescent="0.25">
      <c r="A8" s="6"/>
      <c r="B8" s="9" t="s">
        <v>8</v>
      </c>
      <c r="C8" s="16">
        <v>142</v>
      </c>
      <c r="D8" s="8"/>
    </row>
    <row r="9" spans="1:5" x14ac:dyDescent="0.25">
      <c r="A9" s="6" t="s">
        <v>2</v>
      </c>
      <c r="B9" s="6" t="s">
        <v>9</v>
      </c>
      <c r="C9" s="16">
        <v>1000</v>
      </c>
      <c r="D9" s="8"/>
    </row>
    <row r="10" spans="1:5" x14ac:dyDescent="0.25">
      <c r="A10" s="6" t="s">
        <v>2</v>
      </c>
      <c r="B10" s="6" t="s">
        <v>10</v>
      </c>
      <c r="C10" s="16">
        <v>880</v>
      </c>
      <c r="D10" s="8" t="s">
        <v>2</v>
      </c>
    </row>
    <row r="11" spans="1:5" x14ac:dyDescent="0.25">
      <c r="A11" s="6"/>
      <c r="B11" s="6" t="s">
        <v>11</v>
      </c>
      <c r="C11" s="16">
        <f>3*100</f>
        <v>300</v>
      </c>
      <c r="D11" s="8" t="s">
        <v>2</v>
      </c>
    </row>
    <row r="12" spans="1:5" x14ac:dyDescent="0.25">
      <c r="A12" s="6"/>
      <c r="B12" s="6" t="s">
        <v>12</v>
      </c>
      <c r="C12" s="16">
        <f>3*100</f>
        <v>300</v>
      </c>
      <c r="D12" s="8" t="s">
        <v>2</v>
      </c>
    </row>
    <row r="13" spans="1:5" x14ac:dyDescent="0.25">
      <c r="A13" s="6"/>
      <c r="B13" s="11" t="s">
        <v>13</v>
      </c>
      <c r="C13" s="19">
        <f>SUM(C3:C12)</f>
        <v>23377</v>
      </c>
      <c r="D13" s="2" t="s">
        <v>2</v>
      </c>
      <c r="E13" s="4"/>
    </row>
    <row r="14" spans="1:5" x14ac:dyDescent="0.25">
      <c r="A14" s="3" t="s">
        <v>14</v>
      </c>
      <c r="B14" s="6"/>
      <c r="C14" s="16"/>
      <c r="D14" s="6"/>
    </row>
    <row r="15" spans="1:5" x14ac:dyDescent="0.25">
      <c r="A15" s="1" t="s">
        <v>15</v>
      </c>
      <c r="B15" s="6" t="s">
        <v>16</v>
      </c>
      <c r="C15" s="16">
        <v>826</v>
      </c>
      <c r="D15" s="6"/>
    </row>
    <row r="16" spans="1:5" x14ac:dyDescent="0.25">
      <c r="A16" s="6"/>
      <c r="B16" s="6" t="s">
        <v>17</v>
      </c>
      <c r="C16" s="16">
        <v>1272</v>
      </c>
      <c r="D16" s="6"/>
    </row>
    <row r="17" spans="1:4" x14ac:dyDescent="0.25">
      <c r="A17" s="6"/>
      <c r="B17" s="6" t="s">
        <v>18</v>
      </c>
      <c r="C17" s="16">
        <v>3200</v>
      </c>
      <c r="D17" s="6"/>
    </row>
    <row r="18" spans="1:4" x14ac:dyDescent="0.25">
      <c r="A18" s="6"/>
      <c r="B18" s="11" t="s">
        <v>19</v>
      </c>
      <c r="C18" s="19">
        <f>SUM(C15:C17)</f>
        <v>5298</v>
      </c>
      <c r="D18" s="6"/>
    </row>
    <row r="19" spans="1:4" x14ac:dyDescent="0.25">
      <c r="A19" s="6"/>
      <c r="B19" s="6"/>
      <c r="C19" s="19"/>
      <c r="D19" s="6"/>
    </row>
    <row r="20" spans="1:4" x14ac:dyDescent="0.25">
      <c r="A20" s="1" t="s">
        <v>20</v>
      </c>
      <c r="B20" s="6" t="s">
        <v>21</v>
      </c>
      <c r="C20" s="16">
        <v>100</v>
      </c>
      <c r="D20" s="6"/>
    </row>
    <row r="21" spans="1:4" x14ac:dyDescent="0.25">
      <c r="A21" s="6"/>
      <c r="B21" s="6" t="s">
        <v>22</v>
      </c>
      <c r="C21" s="16">
        <v>20</v>
      </c>
      <c r="D21" s="6"/>
    </row>
    <row r="22" spans="1:4" x14ac:dyDescent="0.25">
      <c r="A22" s="6"/>
      <c r="B22" s="6" t="s">
        <v>23</v>
      </c>
      <c r="C22" s="16">
        <v>0</v>
      </c>
      <c r="D22" s="6"/>
    </row>
    <row r="23" spans="1:4" x14ac:dyDescent="0.25">
      <c r="A23" s="6"/>
      <c r="B23" s="6" t="s">
        <v>24</v>
      </c>
      <c r="C23" s="16">
        <v>30</v>
      </c>
      <c r="D23" s="6"/>
    </row>
    <row r="24" spans="1:4" x14ac:dyDescent="0.25">
      <c r="A24" s="6"/>
      <c r="B24" s="6" t="s">
        <v>25</v>
      </c>
      <c r="C24" s="16">
        <v>45</v>
      </c>
      <c r="D24" s="6"/>
    </row>
    <row r="25" spans="1:4" x14ac:dyDescent="0.25">
      <c r="A25" s="6"/>
      <c r="B25" s="6" t="s">
        <v>26</v>
      </c>
      <c r="C25" s="16">
        <f>12*16.26</f>
        <v>195.12</v>
      </c>
      <c r="D25" s="6"/>
    </row>
    <row r="26" spans="1:4" x14ac:dyDescent="0.25">
      <c r="A26" s="6"/>
      <c r="B26" s="10" t="s">
        <v>27</v>
      </c>
      <c r="C26" s="16">
        <v>200</v>
      </c>
      <c r="D26" s="6"/>
    </row>
    <row r="27" spans="1:4" x14ac:dyDescent="0.25">
      <c r="A27" s="6"/>
      <c r="B27" s="10" t="s">
        <v>28</v>
      </c>
      <c r="C27" s="16">
        <v>40</v>
      </c>
      <c r="D27" s="6"/>
    </row>
    <row r="28" spans="1:4" x14ac:dyDescent="0.25">
      <c r="A28" s="6"/>
      <c r="B28" s="10" t="s">
        <v>29</v>
      </c>
      <c r="C28" s="16">
        <v>60</v>
      </c>
      <c r="D28" s="6"/>
    </row>
    <row r="29" spans="1:4" x14ac:dyDescent="0.25">
      <c r="A29" s="6"/>
      <c r="B29" s="10" t="s">
        <v>30</v>
      </c>
      <c r="C29" s="16">
        <v>12</v>
      </c>
      <c r="D29" s="6"/>
    </row>
    <row r="30" spans="1:4" x14ac:dyDescent="0.25">
      <c r="A30" s="6"/>
      <c r="B30" s="11" t="s">
        <v>19</v>
      </c>
      <c r="C30" s="19">
        <f>SUM(C20:C29)</f>
        <v>702.12</v>
      </c>
      <c r="D30" s="6"/>
    </row>
    <row r="31" spans="1:4" x14ac:dyDescent="0.25">
      <c r="A31" s="6"/>
      <c r="B31" s="11"/>
      <c r="C31" s="16"/>
      <c r="D31" s="6"/>
    </row>
    <row r="32" spans="1:4" x14ac:dyDescent="0.25">
      <c r="A32" s="1" t="s">
        <v>31</v>
      </c>
      <c r="B32" s="6" t="s">
        <v>32</v>
      </c>
      <c r="C32" s="16">
        <v>500</v>
      </c>
      <c r="D32" s="6"/>
    </row>
    <row r="33" spans="1:4" x14ac:dyDescent="0.25">
      <c r="A33" s="6"/>
      <c r="B33" s="6" t="s">
        <v>33</v>
      </c>
      <c r="C33" s="16">
        <v>100</v>
      </c>
      <c r="D33" s="6"/>
    </row>
    <row r="34" spans="1:4" x14ac:dyDescent="0.25">
      <c r="A34" s="6"/>
      <c r="B34" s="11" t="s">
        <v>19</v>
      </c>
      <c r="C34" s="19">
        <f>SUM(C32:C33)</f>
        <v>600</v>
      </c>
      <c r="D34" s="6"/>
    </row>
    <row r="35" spans="1:4" x14ac:dyDescent="0.25">
      <c r="A35" s="6"/>
      <c r="B35" s="11"/>
      <c r="C35" s="16"/>
      <c r="D35" s="6"/>
    </row>
    <row r="36" spans="1:4" x14ac:dyDescent="0.25">
      <c r="A36" s="1" t="s">
        <v>34</v>
      </c>
      <c r="B36" s="6"/>
      <c r="C36" s="16"/>
      <c r="D36" s="6"/>
    </row>
    <row r="37" spans="1:4" x14ac:dyDescent="0.25">
      <c r="A37" s="6" t="s">
        <v>35</v>
      </c>
      <c r="B37" s="6" t="s">
        <v>36</v>
      </c>
      <c r="C37" s="16">
        <v>5000</v>
      </c>
      <c r="D37" s="6"/>
    </row>
    <row r="38" spans="1:4" x14ac:dyDescent="0.25">
      <c r="A38" s="6"/>
      <c r="B38" s="6" t="s">
        <v>37</v>
      </c>
      <c r="C38" s="16">
        <v>0</v>
      </c>
      <c r="D38" s="6"/>
    </row>
    <row r="39" spans="1:4" x14ac:dyDescent="0.25">
      <c r="A39" s="6"/>
      <c r="B39" s="6" t="s">
        <v>38</v>
      </c>
      <c r="C39" s="16">
        <v>2000</v>
      </c>
      <c r="D39" s="6"/>
    </row>
    <row r="40" spans="1:4" x14ac:dyDescent="0.25">
      <c r="A40" s="6" t="s">
        <v>2</v>
      </c>
      <c r="B40" s="6" t="s">
        <v>39</v>
      </c>
      <c r="C40" s="16">
        <v>1000</v>
      </c>
      <c r="D40" s="6"/>
    </row>
    <row r="41" spans="1:4" x14ac:dyDescent="0.25">
      <c r="A41" s="6"/>
      <c r="B41" s="6" t="s">
        <v>40</v>
      </c>
      <c r="C41" s="16">
        <v>180</v>
      </c>
      <c r="D41" s="6"/>
    </row>
    <row r="42" spans="1:4" x14ac:dyDescent="0.25">
      <c r="A42" s="6"/>
      <c r="B42" s="6" t="s">
        <v>41</v>
      </c>
      <c r="C42" s="16">
        <v>2000</v>
      </c>
      <c r="D42" s="6"/>
    </row>
    <row r="43" spans="1:4" x14ac:dyDescent="0.25">
      <c r="A43" s="6"/>
      <c r="B43" s="6" t="s">
        <v>42</v>
      </c>
      <c r="C43" s="16">
        <v>850</v>
      </c>
      <c r="D43" s="6"/>
    </row>
    <row r="44" spans="1:4" x14ac:dyDescent="0.25">
      <c r="A44" s="6"/>
      <c r="B44" s="6" t="s">
        <v>43</v>
      </c>
      <c r="C44" s="16">
        <v>0</v>
      </c>
      <c r="D44" s="6"/>
    </row>
    <row r="45" spans="1:4" x14ac:dyDescent="0.25">
      <c r="A45" s="6"/>
      <c r="B45" s="6" t="s">
        <v>44</v>
      </c>
      <c r="C45" s="16">
        <v>200</v>
      </c>
      <c r="D45" s="6"/>
    </row>
    <row r="46" spans="1:4" x14ac:dyDescent="0.25">
      <c r="A46" s="6"/>
      <c r="B46" s="11" t="s">
        <v>19</v>
      </c>
      <c r="C46" s="19">
        <f>SUM(C37:C45)</f>
        <v>11230</v>
      </c>
      <c r="D46" s="6"/>
    </row>
    <row r="47" spans="1:4" x14ac:dyDescent="0.25">
      <c r="A47" s="6"/>
      <c r="B47" s="11"/>
      <c r="C47" s="19"/>
      <c r="D47" s="6"/>
    </row>
    <row r="48" spans="1:4" x14ac:dyDescent="0.25">
      <c r="A48" s="6" t="s">
        <v>45</v>
      </c>
      <c r="B48" s="6" t="s">
        <v>46</v>
      </c>
      <c r="C48" s="16">
        <v>400</v>
      </c>
      <c r="D48" s="6"/>
    </row>
    <row r="49" spans="1:4" x14ac:dyDescent="0.25">
      <c r="A49" s="6"/>
      <c r="B49" s="6" t="s">
        <v>47</v>
      </c>
      <c r="C49" s="16">
        <v>5700</v>
      </c>
      <c r="D49" s="6"/>
    </row>
    <row r="50" spans="1:4" x14ac:dyDescent="0.25">
      <c r="A50" s="6"/>
      <c r="B50" s="6" t="s">
        <v>48</v>
      </c>
      <c r="C50" s="16">
        <v>1600</v>
      </c>
      <c r="D50" s="6"/>
    </row>
    <row r="51" spans="1:4" x14ac:dyDescent="0.25">
      <c r="A51" s="6"/>
      <c r="B51" s="11" t="s">
        <v>19</v>
      </c>
      <c r="C51" s="19">
        <f>SUM(C48:C50)</f>
        <v>7700</v>
      </c>
      <c r="D51" s="6"/>
    </row>
    <row r="52" spans="1:4" x14ac:dyDescent="0.25">
      <c r="A52" s="6"/>
      <c r="B52" s="11" t="s">
        <v>49</v>
      </c>
      <c r="C52" s="19">
        <f>SUM(C46,C51)</f>
        <v>18930</v>
      </c>
      <c r="D52" s="6"/>
    </row>
    <row r="53" spans="1:4" x14ac:dyDescent="0.25">
      <c r="A53" s="6"/>
      <c r="B53" s="11"/>
      <c r="C53" s="16"/>
      <c r="D53" s="6"/>
    </row>
    <row r="54" spans="1:4" x14ac:dyDescent="0.25">
      <c r="A54" s="1" t="s">
        <v>50</v>
      </c>
      <c r="B54" s="6" t="s">
        <v>51</v>
      </c>
      <c r="C54" s="16">
        <v>400</v>
      </c>
      <c r="D54" s="6"/>
    </row>
    <row r="55" spans="1:4" x14ac:dyDescent="0.25">
      <c r="A55" s="6" t="s">
        <v>52</v>
      </c>
      <c r="B55" s="9" t="s">
        <v>53</v>
      </c>
      <c r="C55" s="16">
        <v>350</v>
      </c>
      <c r="D55" s="6"/>
    </row>
    <row r="56" spans="1:4" x14ac:dyDescent="0.25">
      <c r="A56" s="6"/>
      <c r="B56" s="9" t="s">
        <v>54</v>
      </c>
      <c r="C56" s="16">
        <v>150</v>
      </c>
      <c r="D56" s="6"/>
    </row>
    <row r="57" spans="1:4" x14ac:dyDescent="0.25">
      <c r="A57" s="6"/>
      <c r="B57" s="9" t="s">
        <v>55</v>
      </c>
      <c r="C57" s="16">
        <v>0</v>
      </c>
      <c r="D57" s="6"/>
    </row>
    <row r="58" spans="1:4" x14ac:dyDescent="0.25">
      <c r="A58" s="6"/>
      <c r="B58" s="6" t="s">
        <v>56</v>
      </c>
      <c r="C58" s="16">
        <v>150</v>
      </c>
      <c r="D58" s="6"/>
    </row>
    <row r="59" spans="1:4" x14ac:dyDescent="0.25">
      <c r="A59" s="6"/>
      <c r="B59" s="6" t="s">
        <v>57</v>
      </c>
      <c r="C59" s="16">
        <f>10*15</f>
        <v>150</v>
      </c>
      <c r="D59" s="6"/>
    </row>
    <row r="60" spans="1:4" x14ac:dyDescent="0.25">
      <c r="A60" s="6"/>
      <c r="B60" s="6" t="s">
        <v>58</v>
      </c>
      <c r="C60" s="16">
        <f>10*15</f>
        <v>150</v>
      </c>
      <c r="D60" s="6"/>
    </row>
    <row r="61" spans="1:4" x14ac:dyDescent="0.25">
      <c r="A61" s="6"/>
      <c r="B61" s="11" t="s">
        <v>19</v>
      </c>
      <c r="C61" s="19">
        <f>SUM(C54:C60)</f>
        <v>1350</v>
      </c>
      <c r="D61" s="6"/>
    </row>
    <row r="62" spans="1:4" x14ac:dyDescent="0.25">
      <c r="A62" s="6"/>
      <c r="B62" s="6"/>
      <c r="C62" s="19"/>
      <c r="D62" s="6"/>
    </row>
    <row r="63" spans="1:4" x14ac:dyDescent="0.25">
      <c r="A63" s="1" t="s">
        <v>59</v>
      </c>
      <c r="B63" s="6" t="s">
        <v>60</v>
      </c>
      <c r="C63" s="16">
        <f>6*10</f>
        <v>60</v>
      </c>
      <c r="D63" s="6"/>
    </row>
    <row r="64" spans="1:4" x14ac:dyDescent="0.25">
      <c r="A64" s="6" t="s">
        <v>61</v>
      </c>
      <c r="B64" s="6" t="s">
        <v>62</v>
      </c>
      <c r="C64" s="16">
        <f>6*10</f>
        <v>60</v>
      </c>
      <c r="D64" s="6"/>
    </row>
    <row r="65" spans="1:4" x14ac:dyDescent="0.25">
      <c r="A65" s="6"/>
      <c r="B65" s="11" t="s">
        <v>19</v>
      </c>
      <c r="C65" s="19">
        <f>SUM(C63:C64)</f>
        <v>120</v>
      </c>
      <c r="D65" s="6"/>
    </row>
    <row r="66" spans="1:4" x14ac:dyDescent="0.25">
      <c r="A66" s="6"/>
      <c r="B66" s="11"/>
      <c r="C66" s="16"/>
      <c r="D66" s="6"/>
    </row>
    <row r="67" spans="1:4" x14ac:dyDescent="0.25">
      <c r="A67" s="1" t="s">
        <v>63</v>
      </c>
      <c r="B67" s="6" t="s">
        <v>64</v>
      </c>
      <c r="C67" s="16">
        <v>0</v>
      </c>
      <c r="D67" s="6"/>
    </row>
    <row r="68" spans="1:4" x14ac:dyDescent="0.25">
      <c r="A68" s="6"/>
      <c r="B68" s="6" t="s">
        <v>65</v>
      </c>
      <c r="C68" s="16">
        <v>75</v>
      </c>
      <c r="D68" s="6"/>
    </row>
    <row r="69" spans="1:4" x14ac:dyDescent="0.25">
      <c r="A69" s="6"/>
      <c r="B69" s="6" t="s">
        <v>66</v>
      </c>
      <c r="C69" s="16">
        <v>240</v>
      </c>
      <c r="D69" s="6"/>
    </row>
    <row r="70" spans="1:4" x14ac:dyDescent="0.25">
      <c r="A70" s="6"/>
      <c r="B70" s="6" t="s">
        <v>67</v>
      </c>
      <c r="C70" s="16">
        <v>175</v>
      </c>
      <c r="D70" s="6"/>
    </row>
    <row r="71" spans="1:4" x14ac:dyDescent="0.25">
      <c r="A71" s="6"/>
      <c r="B71" s="6" t="s">
        <v>68</v>
      </c>
      <c r="C71" s="16">
        <v>90</v>
      </c>
      <c r="D71" s="6"/>
    </row>
    <row r="72" spans="1:4" x14ac:dyDescent="0.25">
      <c r="A72" s="6"/>
      <c r="B72" s="11" t="s">
        <v>19</v>
      </c>
      <c r="C72" s="19">
        <f>SUM(C67:C71)</f>
        <v>580</v>
      </c>
      <c r="D72" s="6"/>
    </row>
    <row r="73" spans="1:4" x14ac:dyDescent="0.25">
      <c r="A73" s="6"/>
      <c r="B73" s="11"/>
      <c r="C73" s="19"/>
      <c r="D73" s="6"/>
    </row>
    <row r="74" spans="1:4" x14ac:dyDescent="0.25">
      <c r="A74" s="6"/>
      <c r="B74" s="11" t="s">
        <v>69</v>
      </c>
      <c r="C74" s="19">
        <f>SUM(C72+C65+C61+C52+C34+C30+C18)</f>
        <v>27580.12</v>
      </c>
    </row>
    <row r="75" spans="1:4" x14ac:dyDescent="0.25">
      <c r="A75" s="3" t="s">
        <v>70</v>
      </c>
      <c r="B75" s="11"/>
      <c r="C75" s="17">
        <f>C13-C74</f>
        <v>-4203.119999999999</v>
      </c>
      <c r="D75" s="6"/>
    </row>
    <row r="76" spans="1:4" x14ac:dyDescent="0.25">
      <c r="B76" s="11"/>
    </row>
    <row r="77" spans="1:4" x14ac:dyDescent="0.25">
      <c r="A77" s="3"/>
      <c r="B77" s="14"/>
      <c r="C77" s="4"/>
    </row>
    <row r="78" spans="1:4" x14ac:dyDescent="0.25">
      <c r="B78" s="14"/>
      <c r="C78" s="4"/>
    </row>
    <row r="79" spans="1:4" x14ac:dyDescent="0.25">
      <c r="B79" s="14"/>
      <c r="C79" s="4"/>
    </row>
    <row r="80" spans="1:4" x14ac:dyDescent="0.25">
      <c r="B80" s="14"/>
      <c r="C80" s="4"/>
    </row>
    <row r="81" spans="1:3" x14ac:dyDescent="0.25">
      <c r="B81" s="11"/>
      <c r="C81" s="5"/>
    </row>
    <row r="83" spans="1:3" x14ac:dyDescent="0.25">
      <c r="A83" s="3"/>
      <c r="C83" s="4"/>
    </row>
    <row r="87" spans="1:3" ht="15" customHeight="1" x14ac:dyDescent="0.25"/>
  </sheetData>
  <printOptions headings="1" gridLines="1"/>
  <pageMargins left="0.25" right="0.25" top="0.75" bottom="0.75" header="0.3" footer="0.3"/>
  <pageSetup scale="97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 Nebraska Medical Center</dc:creator>
  <cp:keywords/>
  <dc:description/>
  <cp:lastModifiedBy>Brian Kitt</cp:lastModifiedBy>
  <cp:revision/>
  <dcterms:created xsi:type="dcterms:W3CDTF">2012-10-12T18:49:52Z</dcterms:created>
  <dcterms:modified xsi:type="dcterms:W3CDTF">2015-12-04T01:03:04Z</dcterms:modified>
</cp:coreProperties>
</file>