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Cherry Hills\"/>
    </mc:Choice>
  </mc:AlternateContent>
  <bookViews>
    <workbookView xWindow="0" yWindow="0" windowWidth="23040" windowHeight="8820"/>
  </bookViews>
  <sheets>
    <sheet name="Budget" sheetId="1" r:id="rId1"/>
  </sheets>
  <definedNames>
    <definedName name="_xlnm.Print_Area" localSheetId="0">Budget!$A$1:$C$79</definedName>
  </definedNames>
  <calcPr calcId="152511"/>
</workbook>
</file>

<file path=xl/calcChain.xml><?xml version="1.0" encoding="utf-8"?>
<calcChain xmlns="http://schemas.openxmlformats.org/spreadsheetml/2006/main">
  <c r="D85" i="1" l="1"/>
  <c r="C76" i="1"/>
  <c r="D76" i="1"/>
  <c r="D66" i="1"/>
  <c r="D65" i="1"/>
  <c r="D62" i="1"/>
  <c r="D61" i="1"/>
  <c r="D63" i="1" s="1"/>
  <c r="C63" i="1"/>
  <c r="D51" i="1"/>
  <c r="D53" i="1" s="1"/>
  <c r="D54" i="1" s="1"/>
  <c r="D48" i="1"/>
  <c r="D36" i="1"/>
  <c r="D27" i="1"/>
  <c r="D32" i="1" s="1"/>
  <c r="C27" i="1"/>
  <c r="D20" i="1"/>
  <c r="D13" i="1"/>
  <c r="D12" i="1"/>
  <c r="D8" i="1"/>
  <c r="C8" i="1"/>
  <c r="C9" i="1"/>
  <c r="D4" i="1"/>
  <c r="C4" i="1"/>
  <c r="D3" i="1"/>
  <c r="C3" i="1"/>
  <c r="D67" i="1" l="1"/>
  <c r="D78" i="1" s="1"/>
  <c r="D15" i="1"/>
  <c r="C53" i="1"/>
  <c r="C48" i="1"/>
  <c r="C36" i="1"/>
  <c r="C32" i="1"/>
  <c r="C20" i="1"/>
  <c r="C15" i="1"/>
  <c r="C67" i="1"/>
  <c r="C54" i="1" l="1"/>
  <c r="C78" i="1" s="1"/>
</calcChain>
</file>

<file path=xl/sharedStrings.xml><?xml version="1.0" encoding="utf-8"?>
<sst xmlns="http://schemas.openxmlformats.org/spreadsheetml/2006/main" count="106" uniqueCount="80">
  <si>
    <t>Misc</t>
  </si>
  <si>
    <t xml:space="preserve"> </t>
  </si>
  <si>
    <t>Grounds:</t>
  </si>
  <si>
    <t>EXPENSES</t>
  </si>
  <si>
    <t>INCOME</t>
  </si>
  <si>
    <t>D &amp; O Insurance</t>
  </si>
  <si>
    <t>Liability Insurance</t>
  </si>
  <si>
    <t>Office Supplies</t>
  </si>
  <si>
    <t>Attorney fees</t>
  </si>
  <si>
    <t>By-laws/covenant copies/folders</t>
  </si>
  <si>
    <t>Late Fees:</t>
  </si>
  <si>
    <t>Fertilizer/pre-emergent</t>
  </si>
  <si>
    <t>Replace plants, trees</t>
  </si>
  <si>
    <t>Pre-Emergent/fertilizer</t>
  </si>
  <si>
    <t>Secretary of State</t>
  </si>
  <si>
    <t>IRS - HOA Papers</t>
  </si>
  <si>
    <t>Collections:</t>
  </si>
  <si>
    <t>Misc.</t>
  </si>
  <si>
    <t>Welcome</t>
  </si>
  <si>
    <t>SID reimbursement</t>
  </si>
  <si>
    <t>Social:</t>
  </si>
  <si>
    <t>Legal:</t>
  </si>
  <si>
    <t>Communications:</t>
  </si>
  <si>
    <t>Past Dues - prior to 2014 14*45</t>
  </si>
  <si>
    <t>City Reimbursement - For mowing/weed control of fence to street grass</t>
  </si>
  <si>
    <t>Book Keeper (covenants, collections, taxes, admin)</t>
  </si>
  <si>
    <t>Reminder letters</t>
  </si>
  <si>
    <t xml:space="preserve">      Enforcement</t>
  </si>
  <si>
    <t xml:space="preserve">Covenant </t>
  </si>
  <si>
    <t>2015 Budget</t>
  </si>
  <si>
    <t>2015 Budget (Proposed)</t>
  </si>
  <si>
    <t>2014 Budget</t>
  </si>
  <si>
    <r>
      <t xml:space="preserve">Dues 460 residents expected to pay -  </t>
    </r>
    <r>
      <rPr>
        <sz val="11"/>
        <color theme="1"/>
        <rFont val="Calibri"/>
        <family val="2"/>
        <scheme val="minor"/>
      </rPr>
      <t>$45.00 each</t>
    </r>
  </si>
  <si>
    <r>
      <t xml:space="preserve">P.O. Box 641803 -  </t>
    </r>
    <r>
      <rPr>
        <sz val="11"/>
        <color theme="1"/>
        <rFont val="Calibri"/>
        <family val="2"/>
        <scheme val="minor"/>
      </rPr>
      <t>Post office box rental</t>
    </r>
  </si>
  <si>
    <r>
      <t xml:space="preserve">Fence Repair - </t>
    </r>
    <r>
      <rPr>
        <sz val="11"/>
        <color theme="1"/>
        <rFont val="Calibri"/>
        <family val="2"/>
        <scheme val="minor"/>
      </rPr>
      <t>Perimeter fence - twice a year inspection</t>
    </r>
  </si>
  <si>
    <r>
      <t xml:space="preserve">Entrance Signs - </t>
    </r>
    <r>
      <rPr>
        <sz val="11"/>
        <color theme="1"/>
        <rFont val="Calibri"/>
        <family val="2"/>
        <scheme val="minor"/>
      </rPr>
      <t>Brick/Stone 6 locations</t>
    </r>
  </si>
  <si>
    <r>
      <t xml:space="preserve">Notification Signs - </t>
    </r>
    <r>
      <rPr>
        <sz val="11"/>
        <color theme="1"/>
        <rFont val="Calibri"/>
        <family val="2"/>
        <scheme val="minor"/>
      </rPr>
      <t>reminder signs for entrances to notify of coming events</t>
    </r>
  </si>
  <si>
    <r>
      <t xml:space="preserve">Garage Sale - </t>
    </r>
    <r>
      <rPr>
        <sz val="11"/>
        <color theme="1"/>
        <rFont val="Calibri"/>
        <family val="2"/>
        <scheme val="minor"/>
      </rPr>
      <t>Newspaper add + misc</t>
    </r>
  </si>
  <si>
    <r>
      <t xml:space="preserve">Gathering - </t>
    </r>
    <r>
      <rPr>
        <sz val="11"/>
        <color theme="1"/>
        <rFont val="Calibri"/>
        <family val="2"/>
        <scheme val="minor"/>
      </rPr>
      <t>Treats/prizes etc.</t>
    </r>
  </si>
  <si>
    <t>Dues  21 -  residents not expected to pay</t>
  </si>
  <si>
    <r>
      <t xml:space="preserve">Interest - </t>
    </r>
    <r>
      <rPr>
        <sz val="11"/>
        <color theme="1"/>
        <rFont val="Calibri"/>
        <family val="2"/>
        <scheme val="minor"/>
      </rPr>
      <t>CD/Savings/Grounds chk/Operations chk</t>
    </r>
  </si>
  <si>
    <t>Lien Release - Covenant 3*100</t>
  </si>
  <si>
    <t>Lien Release - Dues 3*100</t>
  </si>
  <si>
    <t>prior to current year</t>
  </si>
  <si>
    <t>Admin:</t>
  </si>
  <si>
    <t>Paper</t>
  </si>
  <si>
    <t>Stamps</t>
  </si>
  <si>
    <t>Envelopes</t>
  </si>
  <si>
    <t>Ink</t>
  </si>
  <si>
    <t>Total:</t>
  </si>
  <si>
    <t>Phone Line - 402-991-4002 - 12 x 16.26</t>
  </si>
  <si>
    <t>in current year - 6.75 x 21</t>
  </si>
  <si>
    <t>Right of Way:</t>
  </si>
  <si>
    <t>Entrances:</t>
  </si>
  <si>
    <t>Audit financials (only perform every couple of years)</t>
  </si>
  <si>
    <r>
      <t xml:space="preserve">Tree trimming/clean-up - </t>
    </r>
    <r>
      <rPr>
        <sz val="11"/>
        <color theme="1"/>
        <rFont val="Calibri"/>
        <family val="2"/>
        <scheme val="minor"/>
      </rPr>
      <t>Entrance area (6) - growing season (9 months)</t>
    </r>
  </si>
  <si>
    <r>
      <t xml:space="preserve">Tree spraying - </t>
    </r>
    <r>
      <rPr>
        <sz val="11"/>
        <color theme="1"/>
        <rFont val="Calibri"/>
        <family val="2"/>
        <scheme val="minor"/>
      </rPr>
      <t xml:space="preserve">Entrance area (6) </t>
    </r>
  </si>
  <si>
    <t>Edgeing - amended</t>
  </si>
  <si>
    <r>
      <t xml:space="preserve">Mulch - </t>
    </r>
    <r>
      <rPr>
        <sz val="11"/>
        <color theme="1"/>
        <rFont val="Calibri"/>
        <family val="2"/>
        <scheme val="minor"/>
      </rPr>
      <t>spread out in entrance area</t>
    </r>
  </si>
  <si>
    <r>
      <t xml:space="preserve">Newsletter - </t>
    </r>
    <r>
      <rPr>
        <sz val="11"/>
        <color theme="1"/>
        <rFont val="Calibri"/>
        <family val="2"/>
        <scheme val="minor"/>
      </rPr>
      <t>Spring only - K-Kopy</t>
    </r>
  </si>
  <si>
    <t>Total Grounds:</t>
  </si>
  <si>
    <r>
      <t xml:space="preserve">Snow Shoveling  - </t>
    </r>
    <r>
      <rPr>
        <sz val="11"/>
        <color theme="1"/>
        <rFont val="Calibri"/>
        <family val="2"/>
        <scheme val="minor"/>
      </rPr>
      <t>sidewalk on Military &amp; Ida</t>
    </r>
  </si>
  <si>
    <t xml:space="preserve">Invoices: Window Envelopes </t>
  </si>
  <si>
    <t>Bookkeeper invoices</t>
  </si>
  <si>
    <t>Mowing 26 x $205</t>
  </si>
  <si>
    <t>Total Expenses:</t>
  </si>
  <si>
    <r>
      <t>Lien Filings - F</t>
    </r>
    <r>
      <rPr>
        <sz val="11"/>
        <color theme="1"/>
        <rFont val="Calibri"/>
        <family val="2"/>
        <scheme val="minor"/>
      </rPr>
      <t>or non compliance - $10 x6</t>
    </r>
  </si>
  <si>
    <r>
      <t xml:space="preserve">Lien Release - </t>
    </r>
    <r>
      <rPr>
        <sz val="11"/>
        <color theme="1"/>
        <rFont val="Calibri"/>
        <family val="2"/>
        <scheme val="minor"/>
      </rPr>
      <t>For compliance - $10 x6</t>
    </r>
  </si>
  <si>
    <t>Lien Release - $10 x 15</t>
  </si>
  <si>
    <t>Lien Filings - $10 x 15</t>
  </si>
  <si>
    <t>Annual Meeting Rent</t>
  </si>
  <si>
    <t>Annual Meeting Security</t>
  </si>
  <si>
    <t>Monthly Board Meeting 12 x $20</t>
  </si>
  <si>
    <t>SID Money</t>
  </si>
  <si>
    <t>Savings</t>
  </si>
  <si>
    <t>Operations Checking</t>
  </si>
  <si>
    <t>Grounds Checking</t>
  </si>
  <si>
    <t>FUND BALANCES:</t>
  </si>
  <si>
    <t>Total Fund Balances:</t>
  </si>
  <si>
    <t>Total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</si>
</sst>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8" fontId="2" fillId="0" borderId="0" xfId="0" applyNumberFormat="1" applyFont="1"/>
    <xf numFmtId="0" fontId="3" fillId="0" borderId="0" xfId="0" applyFont="1"/>
    <xf numFmtId="7" fontId="0" fillId="0" borderId="0" xfId="0" applyNumberFormat="1"/>
    <xf numFmtId="7" fontId="5" fillId="0" borderId="0" xfId="0" applyNumberFormat="1" applyFont="1"/>
    <xf numFmtId="7" fontId="2" fillId="0" borderId="0" xfId="0" applyNumberFormat="1" applyFont="1"/>
    <xf numFmtId="7" fontId="3" fillId="0" borderId="0" xfId="0" applyNumberFormat="1" applyFont="1"/>
    <xf numFmtId="7" fontId="4" fillId="0" borderId="0" xfId="0" applyNumberFormat="1" applyFont="1"/>
    <xf numFmtId="0" fontId="0" fillId="0" borderId="0" xfId="0" applyFont="1"/>
    <xf numFmtId="7" fontId="0" fillId="0" borderId="0" xfId="0" applyNumberFormat="1" applyFont="1"/>
    <xf numFmtId="3" fontId="0" fillId="0" borderId="0" xfId="0" applyNumberFormat="1" applyFont="1"/>
    <xf numFmtId="8" fontId="0" fillId="0" borderId="0" xfId="0" applyNumberFormat="1" applyFont="1"/>
    <xf numFmtId="0" fontId="0" fillId="0" borderId="0" xfId="0" applyFont="1" applyAlignment="1">
      <alignment horizontal="left" indent="2"/>
    </xf>
    <xf numFmtId="2" fontId="0" fillId="0" borderId="0" xfId="0" applyNumberFormat="1" applyFont="1" applyAlignment="1">
      <alignment horizontal="left" indent="2"/>
    </xf>
    <xf numFmtId="0" fontId="2" fillId="0" borderId="0" xfId="0" applyFont="1" applyAlignment="1">
      <alignment horizontal="left" indent="3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81" zoomScale="85" zoomScaleNormal="85" workbookViewId="0">
      <selection activeCell="D103" sqref="D103"/>
    </sheetView>
  </sheetViews>
  <sheetFormatPr defaultRowHeight="14.4" x14ac:dyDescent="0.3"/>
  <cols>
    <col min="1" max="1" width="15.6640625" customWidth="1"/>
    <col min="2" max="2" width="68.44140625" customWidth="1"/>
    <col min="3" max="3" width="14.6640625" customWidth="1"/>
    <col min="4" max="4" width="14.33203125" customWidth="1"/>
    <col min="5" max="5" width="10.88671875" bestFit="1" customWidth="1"/>
    <col min="6" max="6" width="9.88671875" bestFit="1" customWidth="1"/>
  </cols>
  <sheetData>
    <row r="1" spans="1:6" x14ac:dyDescent="0.3">
      <c r="A1" s="10"/>
      <c r="B1" s="2" t="s">
        <v>30</v>
      </c>
      <c r="C1" s="19">
        <v>41616</v>
      </c>
      <c r="D1" s="19">
        <v>41981</v>
      </c>
      <c r="E1" s="10"/>
    </row>
    <row r="2" spans="1:6" x14ac:dyDescent="0.3">
      <c r="A2" s="4" t="s">
        <v>4</v>
      </c>
      <c r="B2" s="10"/>
      <c r="C2" s="18" t="s">
        <v>31</v>
      </c>
      <c r="D2" s="18" t="s">
        <v>29</v>
      </c>
      <c r="E2" s="10" t="s">
        <v>1</v>
      </c>
    </row>
    <row r="3" spans="1:6" x14ac:dyDescent="0.3">
      <c r="A3" s="10" t="s">
        <v>1</v>
      </c>
      <c r="B3" s="10" t="s">
        <v>32</v>
      </c>
      <c r="C3" s="11">
        <f>460*45</f>
        <v>20700</v>
      </c>
      <c r="D3" s="11">
        <f>460*45</f>
        <v>20700</v>
      </c>
      <c r="E3" s="12" t="s">
        <v>1</v>
      </c>
    </row>
    <row r="4" spans="1:6" x14ac:dyDescent="0.3">
      <c r="A4" s="10"/>
      <c r="B4" s="1" t="s">
        <v>39</v>
      </c>
      <c r="C4" s="11">
        <f>-21*45</f>
        <v>-945</v>
      </c>
      <c r="D4" s="11">
        <f>-21*45</f>
        <v>-945</v>
      </c>
      <c r="E4" s="13" t="s">
        <v>1</v>
      </c>
    </row>
    <row r="5" spans="1:6" x14ac:dyDescent="0.3">
      <c r="A5" s="10" t="s">
        <v>1</v>
      </c>
      <c r="B5" s="10" t="s">
        <v>40</v>
      </c>
      <c r="C5" s="11">
        <v>15</v>
      </c>
      <c r="D5" s="11">
        <v>5</v>
      </c>
      <c r="E5" s="13" t="s">
        <v>1</v>
      </c>
    </row>
    <row r="6" spans="1:6" x14ac:dyDescent="0.3">
      <c r="A6" s="10" t="s">
        <v>1</v>
      </c>
      <c r="B6" s="2" t="s">
        <v>10</v>
      </c>
      <c r="C6" s="11" t="s">
        <v>1</v>
      </c>
      <c r="E6" s="10"/>
    </row>
    <row r="7" spans="1:6" x14ac:dyDescent="0.3">
      <c r="A7" s="10"/>
      <c r="B7" s="14" t="s">
        <v>43</v>
      </c>
      <c r="C7" s="11">
        <v>50</v>
      </c>
      <c r="D7" s="11">
        <v>50</v>
      </c>
      <c r="E7" s="13" t="s">
        <v>1</v>
      </c>
    </row>
    <row r="8" spans="1:6" x14ac:dyDescent="0.3">
      <c r="A8" s="10"/>
      <c r="B8" s="14" t="s">
        <v>51</v>
      </c>
      <c r="C8" s="11">
        <f>6.75*21</f>
        <v>141.75</v>
      </c>
      <c r="D8" s="11">
        <f>6.75*21</f>
        <v>141.75</v>
      </c>
      <c r="E8" s="13"/>
    </row>
    <row r="9" spans="1:6" x14ac:dyDescent="0.3">
      <c r="A9" s="10" t="s">
        <v>1</v>
      </c>
      <c r="B9" s="10" t="s">
        <v>23</v>
      </c>
      <c r="C9" s="11">
        <f>14*45</f>
        <v>630</v>
      </c>
      <c r="D9" s="11">
        <v>1000</v>
      </c>
      <c r="E9" s="13"/>
    </row>
    <row r="10" spans="1:6" x14ac:dyDescent="0.3">
      <c r="A10" s="10" t="s">
        <v>1</v>
      </c>
      <c r="B10" s="10" t="s">
        <v>24</v>
      </c>
      <c r="C10" s="11">
        <v>700</v>
      </c>
      <c r="D10" s="11">
        <v>700</v>
      </c>
      <c r="E10" s="13" t="s">
        <v>1</v>
      </c>
    </row>
    <row r="11" spans="1:6" x14ac:dyDescent="0.3">
      <c r="A11" s="10" t="s">
        <v>1</v>
      </c>
      <c r="B11" s="10" t="s">
        <v>0</v>
      </c>
      <c r="C11" s="11">
        <v>100</v>
      </c>
      <c r="D11" s="11">
        <v>0</v>
      </c>
      <c r="E11" s="13" t="s">
        <v>1</v>
      </c>
    </row>
    <row r="12" spans="1:6" x14ac:dyDescent="0.3">
      <c r="A12" s="10"/>
      <c r="B12" s="10" t="s">
        <v>41</v>
      </c>
      <c r="C12" s="11">
        <v>75</v>
      </c>
      <c r="D12" s="11">
        <f>3*100</f>
        <v>300</v>
      </c>
      <c r="E12" s="13" t="s">
        <v>1</v>
      </c>
    </row>
    <row r="13" spans="1:6" x14ac:dyDescent="0.3">
      <c r="A13" s="10"/>
      <c r="B13" s="10" t="s">
        <v>42</v>
      </c>
      <c r="C13" s="11">
        <v>55</v>
      </c>
      <c r="D13" s="11">
        <f>3*100</f>
        <v>300</v>
      </c>
      <c r="E13" s="13" t="s">
        <v>1</v>
      </c>
    </row>
    <row r="14" spans="1:6" x14ac:dyDescent="0.3">
      <c r="A14" s="10"/>
      <c r="B14" s="10" t="s">
        <v>19</v>
      </c>
      <c r="C14" s="6">
        <v>8887.25</v>
      </c>
      <c r="D14" s="11">
        <v>3000</v>
      </c>
      <c r="E14" s="13"/>
    </row>
    <row r="15" spans="1:6" x14ac:dyDescent="0.3">
      <c r="A15" s="10"/>
      <c r="B15" s="16" t="s">
        <v>79</v>
      </c>
      <c r="C15" s="8">
        <f>SUM(C3:C14)</f>
        <v>30409</v>
      </c>
      <c r="D15" s="8">
        <f>SUM(D3:D14)</f>
        <v>25251.75</v>
      </c>
      <c r="E15" s="3" t="s">
        <v>1</v>
      </c>
      <c r="F15" s="5"/>
    </row>
    <row r="16" spans="1:6" x14ac:dyDescent="0.3">
      <c r="A16" s="4" t="s">
        <v>3</v>
      </c>
      <c r="B16" s="10"/>
      <c r="C16" s="11"/>
      <c r="D16" s="11"/>
      <c r="E16" s="10"/>
    </row>
    <row r="17" spans="1:5" x14ac:dyDescent="0.3">
      <c r="A17" s="2" t="s">
        <v>44</v>
      </c>
      <c r="B17" s="10" t="s">
        <v>5</v>
      </c>
      <c r="C17" s="11">
        <v>850</v>
      </c>
      <c r="D17" s="11">
        <v>850</v>
      </c>
      <c r="E17" s="10"/>
    </row>
    <row r="18" spans="1:5" x14ac:dyDescent="0.3">
      <c r="A18" s="10"/>
      <c r="B18" s="10" t="s">
        <v>6</v>
      </c>
      <c r="C18" s="11">
        <v>1425</v>
      </c>
      <c r="D18" s="11">
        <v>1300</v>
      </c>
      <c r="E18" s="10"/>
    </row>
    <row r="19" spans="1:5" x14ac:dyDescent="0.3">
      <c r="A19" s="10"/>
      <c r="B19" s="10" t="s">
        <v>25</v>
      </c>
      <c r="C19" s="11">
        <v>3000</v>
      </c>
      <c r="D19" s="11">
        <v>2200</v>
      </c>
      <c r="E19" s="10"/>
    </row>
    <row r="20" spans="1:5" x14ac:dyDescent="0.3">
      <c r="A20" s="10"/>
      <c r="B20" s="16" t="s">
        <v>49</v>
      </c>
      <c r="C20" s="8">
        <f>SUM(C17:C19)</f>
        <v>5275</v>
      </c>
      <c r="D20" s="8">
        <f>SUM(D17:D19)</f>
        <v>4350</v>
      </c>
      <c r="E20" s="10"/>
    </row>
    <row r="21" spans="1:5" x14ac:dyDescent="0.3">
      <c r="A21" s="10"/>
      <c r="B21" s="10"/>
      <c r="C21" s="8"/>
      <c r="D21" s="8"/>
      <c r="E21" s="10"/>
    </row>
    <row r="22" spans="1:5" x14ac:dyDescent="0.3">
      <c r="A22" s="2" t="s">
        <v>7</v>
      </c>
      <c r="B22" s="10" t="s">
        <v>17</v>
      </c>
      <c r="C22" s="11">
        <v>100</v>
      </c>
      <c r="D22" s="11">
        <v>100</v>
      </c>
      <c r="E22" s="10"/>
    </row>
    <row r="23" spans="1:5" x14ac:dyDescent="0.3">
      <c r="A23" s="10"/>
      <c r="B23" s="10" t="s">
        <v>14</v>
      </c>
      <c r="C23" s="11">
        <v>20</v>
      </c>
      <c r="D23" s="11">
        <v>20</v>
      </c>
      <c r="E23" s="10"/>
    </row>
    <row r="24" spans="1:5" x14ac:dyDescent="0.3">
      <c r="A24" s="10"/>
      <c r="B24" s="10" t="s">
        <v>54</v>
      </c>
      <c r="C24" s="11">
        <v>200</v>
      </c>
      <c r="D24" s="11">
        <v>0</v>
      </c>
      <c r="E24" s="10"/>
    </row>
    <row r="25" spans="1:5" x14ac:dyDescent="0.3">
      <c r="A25" s="10"/>
      <c r="B25" s="10" t="s">
        <v>15</v>
      </c>
      <c r="C25" s="11">
        <v>30</v>
      </c>
      <c r="D25" s="11">
        <v>30</v>
      </c>
      <c r="E25" s="10"/>
    </row>
    <row r="26" spans="1:5" x14ac:dyDescent="0.3">
      <c r="A26" s="10"/>
      <c r="B26" s="10" t="s">
        <v>33</v>
      </c>
      <c r="C26" s="11">
        <v>45</v>
      </c>
      <c r="D26" s="11">
        <v>45</v>
      </c>
      <c r="E26" s="10"/>
    </row>
    <row r="27" spans="1:5" x14ac:dyDescent="0.3">
      <c r="A27" s="10"/>
      <c r="B27" s="10" t="s">
        <v>50</v>
      </c>
      <c r="C27" s="11">
        <f>12*16.26</f>
        <v>195.12</v>
      </c>
      <c r="D27" s="11">
        <f>12*16.26</f>
        <v>195.12</v>
      </c>
      <c r="E27" s="10"/>
    </row>
    <row r="28" spans="1:5" x14ac:dyDescent="0.3">
      <c r="A28" s="10"/>
      <c r="B28" s="15" t="s">
        <v>48</v>
      </c>
      <c r="C28" s="11">
        <v>200</v>
      </c>
      <c r="D28" s="11">
        <v>200</v>
      </c>
      <c r="E28" s="10"/>
    </row>
    <row r="29" spans="1:5" x14ac:dyDescent="0.3">
      <c r="A29" s="10"/>
      <c r="B29" s="15" t="s">
        <v>45</v>
      </c>
      <c r="C29" s="11">
        <v>20</v>
      </c>
      <c r="D29" s="11">
        <v>40</v>
      </c>
      <c r="E29" s="10"/>
    </row>
    <row r="30" spans="1:5" x14ac:dyDescent="0.3">
      <c r="A30" s="10"/>
      <c r="B30" s="15" t="s">
        <v>46</v>
      </c>
      <c r="C30" s="11">
        <v>30</v>
      </c>
      <c r="D30" s="11">
        <v>60</v>
      </c>
      <c r="E30" s="10"/>
    </row>
    <row r="31" spans="1:5" x14ac:dyDescent="0.3">
      <c r="A31" s="10"/>
      <c r="B31" s="15" t="s">
        <v>47</v>
      </c>
      <c r="C31" s="11">
        <v>24</v>
      </c>
      <c r="D31" s="11">
        <v>12</v>
      </c>
      <c r="E31" s="10"/>
    </row>
    <row r="32" spans="1:5" x14ac:dyDescent="0.3">
      <c r="A32" s="10"/>
      <c r="B32" s="16" t="s">
        <v>49</v>
      </c>
      <c r="C32" s="8">
        <f>SUM(C22:C31)</f>
        <v>864.12</v>
      </c>
      <c r="D32" s="8">
        <f>SUM(D22:D31)</f>
        <v>702.12</v>
      </c>
      <c r="E32" s="10"/>
    </row>
    <row r="33" spans="1:5" x14ac:dyDescent="0.3">
      <c r="A33" s="10"/>
      <c r="B33" s="16"/>
      <c r="C33" s="8"/>
      <c r="D33" s="11"/>
      <c r="E33" s="10"/>
    </row>
    <row r="34" spans="1:5" x14ac:dyDescent="0.3">
      <c r="A34" s="2" t="s">
        <v>22</v>
      </c>
      <c r="B34" s="10" t="s">
        <v>59</v>
      </c>
      <c r="C34" s="11">
        <v>1400</v>
      </c>
      <c r="D34" s="11">
        <v>1000</v>
      </c>
      <c r="E34" s="10"/>
    </row>
    <row r="35" spans="1:5" x14ac:dyDescent="0.3">
      <c r="A35" s="10"/>
      <c r="B35" s="10" t="s">
        <v>9</v>
      </c>
      <c r="C35" s="11">
        <v>100</v>
      </c>
      <c r="D35" s="11">
        <v>100</v>
      </c>
      <c r="E35" s="10"/>
    </row>
    <row r="36" spans="1:5" x14ac:dyDescent="0.3">
      <c r="A36" s="10"/>
      <c r="B36" s="16" t="s">
        <v>49</v>
      </c>
      <c r="C36" s="8">
        <f>SUM(C34:C35)</f>
        <v>1500</v>
      </c>
      <c r="D36" s="8">
        <f>SUM(D34:D35)</f>
        <v>1100</v>
      </c>
      <c r="E36" s="10"/>
    </row>
    <row r="37" spans="1:5" x14ac:dyDescent="0.3">
      <c r="A37" s="10"/>
      <c r="B37" s="16"/>
      <c r="C37" s="8"/>
      <c r="D37" s="11"/>
      <c r="E37" s="10"/>
    </row>
    <row r="38" spans="1:5" x14ac:dyDescent="0.3">
      <c r="A38" s="2" t="s">
        <v>2</v>
      </c>
      <c r="B38" s="10"/>
      <c r="C38" s="11"/>
      <c r="D38" s="11"/>
      <c r="E38" s="10"/>
    </row>
    <row r="39" spans="1:5" x14ac:dyDescent="0.3">
      <c r="A39" s="17" t="s">
        <v>53</v>
      </c>
      <c r="B39" s="10" t="s">
        <v>34</v>
      </c>
      <c r="C39" s="11">
        <v>5000</v>
      </c>
      <c r="D39" s="11">
        <v>3500</v>
      </c>
      <c r="E39" s="10"/>
    </row>
    <row r="40" spans="1:5" x14ac:dyDescent="0.3">
      <c r="A40" s="10"/>
      <c r="B40" s="10" t="s">
        <v>35</v>
      </c>
      <c r="C40" s="11">
        <v>100</v>
      </c>
      <c r="D40" s="11">
        <v>50</v>
      </c>
      <c r="E40" s="10"/>
    </row>
    <row r="41" spans="1:5" x14ac:dyDescent="0.3">
      <c r="A41" s="10"/>
      <c r="B41" s="10" t="s">
        <v>58</v>
      </c>
      <c r="C41" s="11">
        <v>4000</v>
      </c>
      <c r="D41" s="11">
        <v>100</v>
      </c>
      <c r="E41" s="10"/>
    </row>
    <row r="42" spans="1:5" x14ac:dyDescent="0.3">
      <c r="A42" s="10" t="s">
        <v>1</v>
      </c>
      <c r="B42" s="10" t="s">
        <v>55</v>
      </c>
      <c r="C42" s="11">
        <v>2250</v>
      </c>
      <c r="D42" s="11">
        <v>2250</v>
      </c>
      <c r="E42" s="10"/>
    </row>
    <row r="43" spans="1:5" x14ac:dyDescent="0.3">
      <c r="A43" s="10"/>
      <c r="B43" s="10" t="s">
        <v>56</v>
      </c>
      <c r="C43" s="9">
        <v>180</v>
      </c>
      <c r="D43" s="11">
        <v>180</v>
      </c>
      <c r="E43" s="10"/>
    </row>
    <row r="44" spans="1:5" x14ac:dyDescent="0.3">
      <c r="A44" s="10"/>
      <c r="B44" s="10" t="s">
        <v>12</v>
      </c>
      <c r="C44" s="11">
        <v>800</v>
      </c>
      <c r="D44" s="11">
        <v>500</v>
      </c>
      <c r="E44" s="10"/>
    </row>
    <row r="45" spans="1:5" x14ac:dyDescent="0.3">
      <c r="A45" s="10"/>
      <c r="B45" s="10" t="s">
        <v>13</v>
      </c>
      <c r="C45" s="11">
        <v>850</v>
      </c>
      <c r="D45" s="11">
        <v>1000</v>
      </c>
      <c r="E45" s="10"/>
    </row>
    <row r="46" spans="1:5" x14ac:dyDescent="0.3">
      <c r="A46" s="10"/>
      <c r="B46" s="10" t="s">
        <v>57</v>
      </c>
      <c r="C46" s="11">
        <v>900</v>
      </c>
      <c r="D46" s="11">
        <v>0</v>
      </c>
      <c r="E46" s="10"/>
    </row>
    <row r="47" spans="1:5" x14ac:dyDescent="0.3">
      <c r="A47" s="10"/>
      <c r="B47" s="10" t="s">
        <v>0</v>
      </c>
      <c r="C47" s="11">
        <v>200</v>
      </c>
      <c r="D47" s="11">
        <v>200</v>
      </c>
      <c r="E47" s="10"/>
    </row>
    <row r="48" spans="1:5" x14ac:dyDescent="0.3">
      <c r="A48" s="10"/>
      <c r="B48" s="16" t="s">
        <v>49</v>
      </c>
      <c r="C48" s="8">
        <f>SUM(C39:C47)</f>
        <v>14280</v>
      </c>
      <c r="D48" s="8">
        <f>SUM(D39:D47)</f>
        <v>7780</v>
      </c>
      <c r="E48" s="10"/>
    </row>
    <row r="49" spans="1:5" x14ac:dyDescent="0.3">
      <c r="A49" s="10"/>
      <c r="B49" s="16"/>
      <c r="C49" s="8"/>
      <c r="D49" s="8"/>
      <c r="E49" s="10"/>
    </row>
    <row r="50" spans="1:5" x14ac:dyDescent="0.3">
      <c r="A50" s="17" t="s">
        <v>52</v>
      </c>
      <c r="B50" s="10" t="s">
        <v>61</v>
      </c>
      <c r="C50" s="11">
        <v>300</v>
      </c>
      <c r="D50" s="11">
        <v>300</v>
      </c>
      <c r="E50" s="10"/>
    </row>
    <row r="51" spans="1:5" x14ac:dyDescent="0.3">
      <c r="A51" s="10"/>
      <c r="B51" s="10" t="s">
        <v>64</v>
      </c>
      <c r="C51" s="11">
        <v>5070</v>
      </c>
      <c r="D51" s="11">
        <f>26*205</f>
        <v>5330</v>
      </c>
      <c r="E51" s="10"/>
    </row>
    <row r="52" spans="1:5" x14ac:dyDescent="0.3">
      <c r="A52" s="10"/>
      <c r="B52" s="10" t="s">
        <v>11</v>
      </c>
      <c r="C52" s="9">
        <v>1300</v>
      </c>
      <c r="D52" s="11">
        <v>1200</v>
      </c>
      <c r="E52" s="10"/>
    </row>
    <row r="53" spans="1:5" x14ac:dyDescent="0.3">
      <c r="A53" s="10"/>
      <c r="B53" s="16" t="s">
        <v>49</v>
      </c>
      <c r="C53" s="8">
        <f>SUM(C50:C52)</f>
        <v>6670</v>
      </c>
      <c r="D53" s="8">
        <f>SUM(D50:D52)</f>
        <v>6830</v>
      </c>
      <c r="E53" s="10"/>
    </row>
    <row r="54" spans="1:5" x14ac:dyDescent="0.3">
      <c r="A54" s="10"/>
      <c r="B54" s="16" t="s">
        <v>60</v>
      </c>
      <c r="C54" s="8">
        <f>SUM(C48,C53)</f>
        <v>20950</v>
      </c>
      <c r="D54" s="8">
        <f>SUM(D48,D53)</f>
        <v>14610</v>
      </c>
      <c r="E54" s="10"/>
    </row>
    <row r="55" spans="1:5" x14ac:dyDescent="0.3">
      <c r="A55" s="10"/>
      <c r="B55" s="16"/>
      <c r="C55" s="8"/>
      <c r="D55" s="11"/>
      <c r="E55" s="10"/>
    </row>
    <row r="56" spans="1:5" x14ac:dyDescent="0.3">
      <c r="A56" s="2" t="s">
        <v>21</v>
      </c>
      <c r="B56" s="10" t="s">
        <v>8</v>
      </c>
      <c r="C56" s="11">
        <v>1500</v>
      </c>
      <c r="D56" s="11">
        <v>1000</v>
      </c>
      <c r="E56" s="10"/>
    </row>
    <row r="57" spans="1:5" x14ac:dyDescent="0.3">
      <c r="A57" s="10" t="s">
        <v>16</v>
      </c>
      <c r="B57" s="14" t="s">
        <v>62</v>
      </c>
      <c r="C57" s="11">
        <v>60</v>
      </c>
      <c r="D57" s="11">
        <v>0</v>
      </c>
      <c r="E57" s="10"/>
    </row>
    <row r="58" spans="1:5" x14ac:dyDescent="0.3">
      <c r="A58" s="10"/>
      <c r="B58" s="14" t="s">
        <v>63</v>
      </c>
      <c r="C58" s="11">
        <v>150</v>
      </c>
      <c r="D58" s="11">
        <v>150</v>
      </c>
      <c r="E58" s="10"/>
    </row>
    <row r="59" spans="1:5" x14ac:dyDescent="0.3">
      <c r="A59" s="10"/>
      <c r="B59" s="14" t="s">
        <v>46</v>
      </c>
      <c r="C59" s="11">
        <v>225</v>
      </c>
      <c r="D59" s="11">
        <v>240</v>
      </c>
      <c r="E59" s="10"/>
    </row>
    <row r="60" spans="1:5" x14ac:dyDescent="0.3">
      <c r="A60" s="10"/>
      <c r="B60" s="10" t="s">
        <v>26</v>
      </c>
      <c r="C60" s="11">
        <v>150</v>
      </c>
      <c r="D60" s="11">
        <v>150</v>
      </c>
      <c r="E60" s="10"/>
    </row>
    <row r="61" spans="1:5" x14ac:dyDescent="0.3">
      <c r="A61" s="10"/>
      <c r="B61" s="10" t="s">
        <v>69</v>
      </c>
      <c r="C61" s="11">
        <v>100</v>
      </c>
      <c r="D61" s="11">
        <f>10*15</f>
        <v>150</v>
      </c>
      <c r="E61" s="10"/>
    </row>
    <row r="62" spans="1:5" x14ac:dyDescent="0.3">
      <c r="A62" s="10"/>
      <c r="B62" s="10" t="s">
        <v>68</v>
      </c>
      <c r="C62" s="11">
        <v>100</v>
      </c>
      <c r="D62" s="11">
        <f>10*15</f>
        <v>150</v>
      </c>
      <c r="E62" s="10"/>
    </row>
    <row r="63" spans="1:5" x14ac:dyDescent="0.3">
      <c r="A63" s="10"/>
      <c r="B63" s="16" t="s">
        <v>49</v>
      </c>
      <c r="C63" s="8">
        <f>SUM(C56:C62)</f>
        <v>2285</v>
      </c>
      <c r="D63" s="8">
        <f>SUM(D56:D62)</f>
        <v>1840</v>
      </c>
      <c r="E63" s="10"/>
    </row>
    <row r="64" spans="1:5" x14ac:dyDescent="0.3">
      <c r="A64" s="10"/>
      <c r="B64" s="10"/>
      <c r="C64" s="8"/>
      <c r="D64" s="8"/>
      <c r="E64" s="10"/>
    </row>
    <row r="65" spans="1:5" x14ac:dyDescent="0.3">
      <c r="A65" s="2" t="s">
        <v>28</v>
      </c>
      <c r="B65" s="10" t="s">
        <v>66</v>
      </c>
      <c r="C65" s="11">
        <v>30</v>
      </c>
      <c r="D65" s="11">
        <f>6*10</f>
        <v>60</v>
      </c>
      <c r="E65" s="10"/>
    </row>
    <row r="66" spans="1:5" x14ac:dyDescent="0.3">
      <c r="A66" s="10" t="s">
        <v>27</v>
      </c>
      <c r="B66" s="10" t="s">
        <v>67</v>
      </c>
      <c r="C66" s="11">
        <v>30</v>
      </c>
      <c r="D66" s="11">
        <f>6*10</f>
        <v>60</v>
      </c>
      <c r="E66" s="10"/>
    </row>
    <row r="67" spans="1:5" x14ac:dyDescent="0.3">
      <c r="A67" s="10"/>
      <c r="B67" s="16" t="s">
        <v>49</v>
      </c>
      <c r="C67" s="8">
        <f>SUM(C65:C66)</f>
        <v>60</v>
      </c>
      <c r="D67" s="8">
        <f>SUM(D65:D66)</f>
        <v>120</v>
      </c>
      <c r="E67" s="10"/>
    </row>
    <row r="68" spans="1:5" x14ac:dyDescent="0.3">
      <c r="A68" s="10"/>
      <c r="B68" s="16"/>
      <c r="C68" s="8"/>
      <c r="D68" s="11"/>
      <c r="E68" s="10"/>
    </row>
    <row r="69" spans="1:5" x14ac:dyDescent="0.3">
      <c r="A69" s="2" t="s">
        <v>20</v>
      </c>
      <c r="B69" s="10" t="s">
        <v>36</v>
      </c>
      <c r="C69" s="11">
        <v>100</v>
      </c>
      <c r="D69" s="11">
        <v>0</v>
      </c>
      <c r="E69" s="10"/>
    </row>
    <row r="70" spans="1:5" x14ac:dyDescent="0.3">
      <c r="A70" s="10"/>
      <c r="B70" s="10" t="s">
        <v>37</v>
      </c>
      <c r="C70" s="11">
        <v>75</v>
      </c>
      <c r="D70" s="11">
        <v>75</v>
      </c>
      <c r="E70" s="10"/>
    </row>
    <row r="71" spans="1:5" x14ac:dyDescent="0.3">
      <c r="A71" s="10"/>
      <c r="B71" s="10" t="s">
        <v>38</v>
      </c>
      <c r="C71" s="11">
        <v>140</v>
      </c>
      <c r="D71" s="11">
        <v>0</v>
      </c>
      <c r="E71" s="10"/>
    </row>
    <row r="72" spans="1:5" x14ac:dyDescent="0.3">
      <c r="A72" s="10"/>
      <c r="B72" s="10" t="s">
        <v>18</v>
      </c>
      <c r="C72" s="11">
        <v>100</v>
      </c>
      <c r="D72" s="11">
        <v>100</v>
      </c>
      <c r="E72" s="10"/>
    </row>
    <row r="73" spans="1:5" x14ac:dyDescent="0.3">
      <c r="A73" s="10"/>
      <c r="B73" s="10" t="s">
        <v>72</v>
      </c>
      <c r="C73" s="11">
        <v>0</v>
      </c>
      <c r="D73" s="11">
        <v>240</v>
      </c>
      <c r="E73" s="10"/>
    </row>
    <row r="74" spans="1:5" x14ac:dyDescent="0.3">
      <c r="A74" s="10"/>
      <c r="B74" s="10" t="s">
        <v>70</v>
      </c>
      <c r="C74" s="11">
        <v>0</v>
      </c>
      <c r="D74" s="11">
        <v>175</v>
      </c>
      <c r="E74" s="10"/>
    </row>
    <row r="75" spans="1:5" x14ac:dyDescent="0.3">
      <c r="A75" s="10"/>
      <c r="B75" s="10" t="s">
        <v>71</v>
      </c>
      <c r="C75" s="11">
        <v>0</v>
      </c>
      <c r="D75" s="11">
        <v>90</v>
      </c>
      <c r="E75" s="10"/>
    </row>
    <row r="76" spans="1:5" x14ac:dyDescent="0.3">
      <c r="A76" s="10"/>
      <c r="B76" s="16" t="s">
        <v>49</v>
      </c>
      <c r="C76" s="8">
        <f>SUM(C69:C75)</f>
        <v>415</v>
      </c>
      <c r="D76" s="8">
        <f>SUM(D69:D75)</f>
        <v>680</v>
      </c>
      <c r="E76" s="10"/>
    </row>
    <row r="77" spans="1:5" x14ac:dyDescent="0.3">
      <c r="A77" s="10"/>
      <c r="B77" s="16"/>
      <c r="C77" s="8"/>
      <c r="D77" s="8"/>
      <c r="E77" s="10"/>
    </row>
    <row r="78" spans="1:5" x14ac:dyDescent="0.3">
      <c r="A78" s="10"/>
      <c r="B78" s="16" t="s">
        <v>65</v>
      </c>
      <c r="C78" s="8">
        <f>SUM(C76,C67,C63,C56,C54,C36,C32,C20)</f>
        <v>32849.119999999995</v>
      </c>
      <c r="D78" s="8">
        <f>SUM(D76,D67,D63,D56,D54,D36,D32,D20)</f>
        <v>24402.12</v>
      </c>
      <c r="E78" s="10"/>
    </row>
    <row r="79" spans="1:5" x14ac:dyDescent="0.3">
      <c r="A79" s="10"/>
      <c r="B79" s="16"/>
      <c r="C79" s="7"/>
      <c r="D79" s="11"/>
      <c r="E79" s="10"/>
    </row>
    <row r="80" spans="1:5" x14ac:dyDescent="0.3">
      <c r="B80" s="16"/>
    </row>
    <row r="81" spans="1:4" x14ac:dyDescent="0.3">
      <c r="A81" s="4" t="s">
        <v>77</v>
      </c>
      <c r="B81" s="20" t="s">
        <v>73</v>
      </c>
      <c r="D81" s="5">
        <v>10553.74</v>
      </c>
    </row>
    <row r="82" spans="1:4" x14ac:dyDescent="0.3">
      <c r="B82" s="20" t="s">
        <v>74</v>
      </c>
      <c r="D82" s="5">
        <v>1806.29</v>
      </c>
    </row>
    <row r="83" spans="1:4" x14ac:dyDescent="0.3">
      <c r="B83" s="20" t="s">
        <v>75</v>
      </c>
      <c r="D83" s="5">
        <v>3448.77</v>
      </c>
    </row>
    <row r="84" spans="1:4" x14ac:dyDescent="0.3">
      <c r="B84" s="20" t="s">
        <v>76</v>
      </c>
      <c r="D84" s="5">
        <v>17910.02</v>
      </c>
    </row>
    <row r="85" spans="1:4" x14ac:dyDescent="0.3">
      <c r="B85" s="16" t="s">
        <v>78</v>
      </c>
      <c r="D85" s="8">
        <f>SUM(D81:D84)</f>
        <v>33718.82</v>
      </c>
    </row>
    <row r="91" spans="1:4" ht="15" customHeight="1" x14ac:dyDescent="0.3"/>
  </sheetData>
  <printOptions headings="1" gridLines="1"/>
  <pageMargins left="0.2" right="0.2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The Nebraska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Nebraska Medical Center</dc:creator>
  <cp:lastModifiedBy>Brian Kitt</cp:lastModifiedBy>
  <cp:lastPrinted>2013-12-13T16:30:57Z</cp:lastPrinted>
  <dcterms:created xsi:type="dcterms:W3CDTF">2012-10-12T18:49:52Z</dcterms:created>
  <dcterms:modified xsi:type="dcterms:W3CDTF">2014-12-12T23:58:59Z</dcterms:modified>
</cp:coreProperties>
</file>